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hlomi808-my.sharepoint.com/personal/shlomi_shlomocm_co_il/Documents/שולחן העבודה/משרד התרבות והספורט/יועץ קארטינג/"/>
    </mc:Choice>
  </mc:AlternateContent>
  <xr:revisionPtr revIDLastSave="184" documentId="8_{1A20BA2E-9820-41F7-8528-0CC3E010E2DE}" xr6:coauthVersionLast="47" xr6:coauthVersionMax="47" xr10:uidLastSave="{97672E0B-7277-4DFE-BD47-BF7CC1D0112B}"/>
  <bookViews>
    <workbookView xWindow="-109" yWindow="-109" windowWidth="21164" windowHeight="11291" activeTab="1" xr2:uid="{00000000-000D-0000-FFFF-FFFF00000000}"/>
  </bookViews>
  <sheets>
    <sheet name="תנאי סף" sheetId="1" r:id="rId1"/>
    <sheet name="איכות " sheetId="4" r:id="rId2"/>
    <sheet name="ראיונות" sheetId="3" r:id="rId3"/>
    <sheet name="מחיר" sheetId="5" r:id="rId4"/>
  </sheets>
  <definedNames>
    <definedName name="_Ref288172453" localSheetId="3">מחיר!#REF!</definedName>
    <definedName name="_Ref373241086" localSheetId="0">'תנאי סף'!#REF!</definedName>
    <definedName name="_Ref397199965" localSheetId="0">'תנאי סף'!$B$11</definedName>
    <definedName name="_Ref476142402" localSheetId="3">מחיר!#REF!</definedName>
    <definedName name="_Ref501378765" localSheetId="0">'תנאי סף'!#REF!</definedName>
    <definedName name="nispach4_1" localSheetId="0">'תנאי סף'!#REF!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 r="G10" i="3"/>
  <c r="C10" i="3"/>
  <c r="E2" i="5"/>
  <c r="D2" i="5"/>
  <c r="C2" i="5"/>
  <c r="D4" i="5"/>
  <c r="E4" i="5"/>
  <c r="C4" i="5"/>
  <c r="D5" i="5" l="1"/>
  <c r="D8" i="5" s="1"/>
  <c r="E5" i="5"/>
  <c r="C5" i="5"/>
  <c r="E8" i="5"/>
  <c r="E8" i="4" l="1"/>
  <c r="D2" i="4" l="1"/>
  <c r="G3" i="3" l="1"/>
  <c r="E3" i="3"/>
  <c r="C3" i="3"/>
  <c r="F2" i="4" l="1"/>
  <c r="H2" i="4" l="1"/>
  <c r="C9" i="4" l="1"/>
  <c r="I8" i="4" l="1"/>
  <c r="H9" i="4" s="1"/>
  <c r="E7" i="5" s="1"/>
  <c r="E9" i="5" s="1"/>
  <c r="G8" i="4"/>
  <c r="F9" i="4" s="1"/>
  <c r="D7" i="5" s="1"/>
  <c r="D9" i="5" s="1"/>
  <c r="D9" i="4"/>
  <c r="C7" i="5" s="1"/>
  <c r="C9" i="5" s="1"/>
  <c r="B10" i="3"/>
  <c r="C8" i="5"/>
</calcChain>
</file>

<file path=xl/sharedStrings.xml><?xml version="1.0" encoding="utf-8"?>
<sst xmlns="http://schemas.openxmlformats.org/spreadsheetml/2006/main" count="71" uniqueCount="60">
  <si>
    <t>מס' סעיף:</t>
  </si>
  <si>
    <t>תיאור התנאי</t>
  </si>
  <si>
    <t>שם המציע:</t>
  </si>
  <si>
    <t>טלפון:</t>
  </si>
  <si>
    <t>כתובת דוא"ל:</t>
  </si>
  <si>
    <t>תנאי סף מנהליים</t>
  </si>
  <si>
    <t>תנאי סף מקצועיים</t>
  </si>
  <si>
    <t>קריטריון:</t>
  </si>
  <si>
    <t>מס"ד:</t>
  </si>
  <si>
    <t>משקל בציון האיכות</t>
  </si>
  <si>
    <t>נימוק / ציון גלם</t>
  </si>
  <si>
    <t>ציון כולל לפרמטר</t>
  </si>
  <si>
    <t>סה"כ ציון איכות</t>
  </si>
  <si>
    <t>משקל</t>
  </si>
  <si>
    <t xml:space="preserve">ציון </t>
  </si>
  <si>
    <t>נימוק</t>
  </si>
  <si>
    <t>היועץ המוצע:</t>
  </si>
  <si>
    <t>ציון כולל בראיון</t>
  </si>
  <si>
    <t>מעבר סף איכות</t>
  </si>
  <si>
    <t>ציון מחיר</t>
  </si>
  <si>
    <t>ציון איכות</t>
  </si>
  <si>
    <t>סה"כ ציון</t>
  </si>
  <si>
    <t>הצעת המחיר - אחוז הנחה</t>
  </si>
  <si>
    <t>4.2</t>
  </si>
  <si>
    <t>4.2.1</t>
  </si>
  <si>
    <t>4.2.2</t>
  </si>
  <si>
    <t>4.2.3</t>
  </si>
  <si>
    <t>כלל השירותים המוצעים על ידי המציע עומדים בדרישות הרישוי והתקנים הנדרשים על פי דין לצורך אספקתם, ככל שישנם.</t>
  </si>
  <si>
    <t>4.3</t>
  </si>
  <si>
    <t>סוג מציע 
(תאגיד/שותפות/עמותה/עוסק מורשה וכדו'):</t>
  </si>
  <si>
    <t>מספר מזהה (לדוג' ח"פ):</t>
  </si>
  <si>
    <t>תאריך הרישום במרשם (אם רלוונטי):</t>
  </si>
  <si>
    <t>שם איש הקשר:</t>
  </si>
  <si>
    <t>ככל שחלה על המציע חובת רישום, על פי דין, בישראל, עליו להיות רשום כדין.</t>
  </si>
  <si>
    <t>המציע עומד בדרישות חוק עסקאות גופים ציבוריים, התשל"ו- 1976 ("חוק עסקאות גופים ציבוריים").</t>
  </si>
  <si>
    <t>התרשמות מידיעת השפה האנגלית ברמה של קריאת טקסטים בתחום הטכני. תיתכן בחינת היכולות במסגרת הראיון.</t>
  </si>
  <si>
    <t>התרשמות נציגי המשרד מהבנת היועץ המוצע ביחס לנהיגה הספורטיבית בארץ, ללימודים ובחינות בתחום הספורט המוטורי, למכונאות רכב ולתקנות הנדרשות לתיקון ביחס לספורט מוטורי, ביחס לספורט מוטורי בכלל ובפרט במסגרת תחום הקארטינג.</t>
  </si>
  <si>
    <t xml:space="preserve">התרשמות נציגי המשרד מהבנת היועץ המוצע ביחס לתחרויות בארץ ובעולם, לכללים הנהוגים בתחרויות בינלאומיות, הפעולות שיהיה על המשרד לנקוט כדי לעודד השתתפות ישראלית בתחרויות בינלאומיות, והתרשמות מידע טכני בסיסי של היועץ בכלים תחרותיים, כל זאת ביחס לספורט מוטורי בתחום הקארטינג. </t>
  </si>
  <si>
    <t>התרשמות כללית – יחסי אנוש, תקשורת ורהיטות, בקיאות מקצועית, שירותיות, זמינות ויכולת עבודה בלחץ.</t>
  </si>
  <si>
    <t>מחיר לאחר הנחה</t>
  </si>
  <si>
    <r>
      <t xml:space="preserve">תואר ראשון – בעל תואר אקדמי ראשון מוכר ע"י המל"ג
</t>
    </r>
    <r>
      <rPr>
        <sz val="12"/>
        <rFont val="David"/>
        <family val="2"/>
      </rPr>
      <t>יש לצרף אסמכתא (תעודת תואר אקדמאי או מסמך זכאות לתואר)</t>
    </r>
  </si>
  <si>
    <r>
      <t xml:space="preserve">השתתפות היועץ בתחרויות בתחום הקארטינג  – תיבחן השתתפות היועץ למשך עונה מלאה (לכל הפחות שישה סבבים, למעט ביחס לאליפות עולם) כנהג / נהג משנה / נווט בתחרויות בספורט מוטורי בתחום הקארטינג בעשר השנים האחרונות
</t>
    </r>
    <r>
      <rPr>
        <sz val="12"/>
        <rFont val="David"/>
        <family val="2"/>
      </rPr>
      <t>הניקוד יינתן באופן הבא:
• עבור השתתפות בתחרויות מקומיות בספורט מוטורי בתחום הקארטינג בה השתתף היועץ המוצע, יינתנו 2 נק' עבור כל עונה.
• עבור השתתפות בתחרויות בינלאומיות בספורט מוטורי בתחום הקארטינג בה השתתף היועץ המוצע, יינתנו 4 נק' עבור כל עונה.
• עבור השתתפות בתחרויות שאורגנו על ידי ה- Federation Internationale de l'Automobile, יינתנו 5 נק' עבור כל עונה.
• עבור השתתפות באליפות עולם, יינתנו 7 נק' עבור כל עונה.
הניקוד המקסימלי בסעיף זה – 7 נק'.
לעניין השתתפות בתחרויות יש להציג אסמכתאות מהתאחדות מוכרת בארץ או בחו"ל על השתתפות בעונה מלאה או אליפות מלאה, לעניין זה מירוץ בודד למעט אליפות עולם לא ייחשב כשנת ניסיון. לעניין זה עונת אליפות היא עונה קלנדרית כפי שמפרסמות התאחדויות הספורט המוטורי בישראל והפדרציות הבינלאומיות.</t>
    </r>
  </si>
  <si>
    <r>
      <rPr>
        <b/>
        <sz val="12"/>
        <rFont val="David"/>
        <family val="2"/>
      </rPr>
      <t>ראיון:</t>
    </r>
    <r>
      <rPr>
        <sz val="12"/>
        <rFont val="David"/>
        <family val="2"/>
      </rPr>
      <t xml:space="preserve">
ייערך ראיון לצורך התרשמות מהמציע ומהיועץ המוצע מטעמו.</t>
    </r>
  </si>
  <si>
    <t>מעבר סף איכות מינימאלי</t>
  </si>
  <si>
    <t>4.3.1</t>
  </si>
  <si>
    <t>4.3.2</t>
  </si>
  <si>
    <t>4.3.3</t>
  </si>
  <si>
    <t>4.2.4</t>
  </si>
  <si>
    <t>המציע הוא אזרח או תושב מדינת ישראל. לצורך עמידה תנאי זה על המציע לצרף תעודת זהות או אישור תושבות, לפי העניין.</t>
  </si>
  <si>
    <t>המציע הינו בעל תעודת "בוחן כלים תחרותיים" בתוקף מטעם הרשות לנהיגה ספורטיבית או מטעם הפדרציה הבינלאומית (FIA) בתחום הקארטינג. לצורך עמידה בתנאי זה יש לצרף העתק תעודת "בוחן כלים תחרותיים" בתוקף.</t>
  </si>
  <si>
    <t>המציע הינו בעל רשיון נהיגה ספורטיבית בתוקף, שהונפק על ידי הרשות לנהיגה ספורטיבית. לצורך עמידה תנאי זה יש לצרף העתק רישיון.</t>
  </si>
  <si>
    <t xml:space="preserve">המציע הינו בעל ניסיון של 4 שנים לפחות בספורט מוטורי בתחום הקארטינג, במהלך עשר השנים האחרונות. התפקידים המוכרים לצורך עמידה בסעיף זה הם כמפורט להלן: 
4.3.3.1	המציע הועסק או נתן שירותי ייעוץ, בהיקף שלא יפחת מ-120 שעות בשנה קלנדרית, בתחום מהתחומים המינויים בחוק הנהיגה הספורטיבית, תשס"ו-2005, ובתקנות שהותקנו מכוחו. 
4.3.3.2	מדריך ומאמן תחת גוף הכשרה מוכר, כמשמעותו בתקנות הנהיגה הספורטיבית (הוראות בדבר עיסוק כמדריך ומאמן), תש"ע-2010; לעניין סעיף זה, "גוף הכשרה מוכר" – מוסד אשר קיבל הכרה ע"י הרשות לנהיגה ספורטיבית. 
4.3.3.3	בוחן כלים תחרותיים, כמשמעותו בתקנות הנהיגה הספורטיבית (רישיון כלי תחרותי), תש"ע-2010, ובהתאם לנוהל בעלי תפקידים באירוע נהיגה ספורטיבית. 
4.3.3.4	מנהל מקצועי – כמשמעותו בתקנה 7 לתקנות הנהיגה הספורטיבית (הוראות בדבר עיסוק כמדריך ומאמן), תש"ע-2010. 
4.3.3.5	בעל תפקיד באירוע נהיגה ספורטיבית – שופט, מאשר מסלולים או מנהל מירוץ – כמשמעותם בנוהל בעלי תפקידים באירוע נהיגה ספורטיבית. 
4.3.3.6	השתתפות בתחרויות בעונה שלמה, בת 6 סבבים לפחות; מובהר כי השתתפות בעונה שלמה תיחשב כשנת ניסיון אחת בתחום הקארטינג. </t>
  </si>
  <si>
    <r>
      <t xml:space="preserve">ניסיון היועץ במתן שירותי ייעוץ  – ייבחן ניסיונו של היועץ המוצע במתן שירותי ייעוץ בעשר השנים האחרונות
</t>
    </r>
    <r>
      <rPr>
        <sz val="12"/>
        <rFont val="David"/>
        <family val="2"/>
      </rPr>
      <t xml:space="preserve">הניקוד יינתן באופן הבא:
• עבור כל לקוח שלו ניתנו שירותי ייעוץ בענף הרכב התחרותי כאמור יינתנו 3 נקודות. בגין תת-סעיף זה יינתן ניקוד עבור 3 לקוחות לכל היותר.
• עבור לקוח שהוא גוף ציבורי שלו ניתנו שירותי ייעוץ בכל תחום יינתנו 5 נקודות. בגין תת-סעיף זה יינתן ניקוד עבור לקוח אחד לכל היותר.
• עבור לקוח שלו ניתנו שירותי ייעוץ בתחום הספורט המוטורי בתחום הקארטינג יינתנו 7 נקודות. אם הלקוח הוא גוף ציבורי יינתנו 11 נקודות.  
לעניין זה "לקוח" - לקוח שקיבל שירותים מהיועץ המוצע בהיקף של 100 שעות לפחות במהלך 12 חודשים. להוכחת ניסיונו על המציע לצרף אסמכתאות (הסכמים / חשבוניות / תלושי שכר).
לעניין זה "גוף ציבורי" - משרדי ממשלה, יחידות סמך, רשויות מקומיות, חברות ממשלתיות וגופים סטטוטוריים.
</t>
    </r>
    <r>
      <rPr>
        <b/>
        <sz val="12"/>
        <rFont val="David"/>
        <family val="2"/>
      </rPr>
      <t>הניקוד המקסימלי בסעיף זה – 25 נק'.</t>
    </r>
  </si>
  <si>
    <t>8.1.9</t>
  </si>
  <si>
    <t>מס'</t>
  </si>
  <si>
    <t>פרמטר</t>
  </si>
  <si>
    <t>מס' הצעה</t>
  </si>
  <si>
    <t>שם המציע</t>
  </si>
  <si>
    <t>המציע:</t>
  </si>
  <si>
    <r>
      <t xml:space="preserve">ניסיון היועץ המוצע בתחום הקארטינג
</t>
    </r>
    <r>
      <rPr>
        <sz val="12"/>
        <rFont val="David"/>
        <family val="2"/>
      </rPr>
      <t>ייבחן ניסיון היועץ המוצע בספורט מוטורי בתחום הקארטינג, כמשמעותו בסעיף 4.3.3, בעשר השנים האחרונות. עבור כל שנה שבה עסק היועץ בספורט מוטורי בתחום הקארטינג מעבר לנדרש בתנאי הסף יינתנו 10 נקודות, עד למקסימום של 30 נקודות;  על אף האמור, יועץ מוצע שהוא בעל ניסיון בהשתתפות בתחרויות בלבד, לא יוכל לקבל ניקוד העולה על 15 נקודות באמת מידה זו.</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</si>
</sst>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charset val="177"/>
      <scheme val="minor"/>
    </font>
    <font>
      <sz val="11"/>
      <color theme="1"/>
      <name val="Arial"/>
      <family val="2"/>
      <charset val="177"/>
      <scheme val="minor"/>
    </font>
    <font>
      <b/>
      <sz val="12"/>
      <color theme="1"/>
      <name val="David"/>
      <family val="2"/>
      <charset val="177"/>
    </font>
    <font>
      <b/>
      <sz val="15"/>
      <color theme="1"/>
      <name val="David"/>
      <family val="2"/>
      <charset val="177"/>
    </font>
    <font>
      <b/>
      <sz val="14"/>
      <color theme="1"/>
      <name val="David"/>
      <family val="2"/>
      <charset val="177"/>
    </font>
    <font>
      <u/>
      <sz val="11"/>
      <color theme="10"/>
      <name val="Arial"/>
      <family val="2"/>
      <charset val="177"/>
      <scheme val="minor"/>
    </font>
    <font>
      <b/>
      <sz val="12"/>
      <color theme="1"/>
      <name val="Times New Roman"/>
      <family val="1"/>
      <scheme val="major"/>
    </font>
    <font>
      <sz val="12"/>
      <color theme="1"/>
      <name val="David"/>
      <family val="2"/>
      <charset val="177"/>
    </font>
    <font>
      <sz val="12"/>
      <name val="Arial"/>
      <family val="2"/>
      <scheme val="minor"/>
    </font>
    <font>
      <b/>
      <sz val="12"/>
      <color rgb="FF000000"/>
      <name val="David"/>
      <family val="2"/>
      <charset val="177"/>
    </font>
    <font>
      <b/>
      <sz val="11"/>
      <color theme="1"/>
      <name val="David"/>
      <family val="2"/>
    </font>
    <font>
      <b/>
      <sz val="11"/>
      <name val="Arial"/>
      <family val="2"/>
    </font>
    <font>
      <sz val="14"/>
      <color theme="1"/>
      <name val="Arial"/>
      <family val="2"/>
      <charset val="177"/>
    </font>
    <font>
      <b/>
      <sz val="18"/>
      <color theme="1"/>
      <name val="David"/>
      <family val="2"/>
      <charset val="177"/>
    </font>
    <font>
      <sz val="14"/>
      <color theme="1"/>
      <name val="Times New Roman"/>
      <family val="1"/>
      <scheme val="major"/>
    </font>
    <font>
      <b/>
      <sz val="12"/>
      <color rgb="FF000000"/>
      <name val="David"/>
      <family val="2"/>
    </font>
    <font>
      <sz val="12"/>
      <color rgb="FF000000"/>
      <name val="David"/>
      <family val="2"/>
    </font>
    <font>
      <b/>
      <sz val="11"/>
      <color theme="1"/>
      <name val="Arial"/>
      <family val="2"/>
      <scheme val="minor"/>
    </font>
    <font>
      <sz val="11"/>
      <color theme="1"/>
      <name val="Arial"/>
      <family val="2"/>
      <charset val="177"/>
    </font>
    <font>
      <b/>
      <sz val="12"/>
      <color rgb="FFFFFFFF"/>
      <name val="David"/>
      <family val="2"/>
    </font>
    <font>
      <b/>
      <sz val="12"/>
      <color theme="1"/>
      <name val="David"/>
      <family val="2"/>
    </font>
    <font>
      <b/>
      <sz val="12"/>
      <name val="David"/>
      <family val="2"/>
    </font>
    <font>
      <sz val="12"/>
      <name val="David"/>
      <family val="2"/>
    </font>
    <font>
      <b/>
      <sz val="12"/>
      <color theme="0"/>
      <name val="David"/>
      <family val="2"/>
    </font>
  </fonts>
  <fills count="25">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1" tint="0.249977111117893"/>
        <bgColor indexed="64"/>
      </patternFill>
    </fill>
    <fill>
      <patternFill patternType="solid">
        <fgColor rgb="FF92CDDC"/>
        <bgColor rgb="FF000000"/>
      </patternFill>
    </fill>
    <fill>
      <patternFill patternType="solid">
        <fgColor rgb="FFB7DEE8"/>
        <bgColor rgb="FF000000"/>
      </patternFill>
    </fill>
    <fill>
      <patternFill patternType="solid">
        <fgColor rgb="FFDAEEF3"/>
        <bgColor rgb="FF000000"/>
      </patternFill>
    </fill>
    <fill>
      <patternFill patternType="solid">
        <fgColor rgb="FFE4DFEC"/>
        <bgColor rgb="FF000000"/>
      </patternFill>
    </fill>
    <fill>
      <patternFill patternType="solid">
        <fgColor rgb="FFFDE9D9"/>
        <bgColor rgb="FF000000"/>
      </patternFill>
    </fill>
    <fill>
      <patternFill patternType="solid">
        <fgColor theme="3" tint="0.39997558519241921"/>
        <bgColor rgb="FF000000"/>
      </patternFill>
    </fill>
    <fill>
      <patternFill patternType="solid">
        <fgColor theme="0"/>
        <bgColor indexed="64"/>
      </patternFill>
    </fill>
    <fill>
      <patternFill patternType="solid">
        <fgColor rgb="FFB4C6E7"/>
        <bgColor rgb="FF000000"/>
      </patternFill>
    </fill>
    <fill>
      <patternFill patternType="solid">
        <fgColor rgb="FFBDD7EE"/>
        <bgColor rgb="FF000000"/>
      </patternFill>
    </fill>
    <fill>
      <patternFill patternType="solid">
        <fgColor rgb="FFF2F2F2"/>
        <bgColor rgb="FF000000"/>
      </patternFill>
    </fill>
    <fill>
      <patternFill patternType="solid">
        <fgColor rgb="FFDBDBDB"/>
        <bgColor rgb="FF000000"/>
      </patternFill>
    </fill>
    <fill>
      <patternFill patternType="solid">
        <fgColor rgb="FF404040"/>
        <bgColor rgb="FF000000"/>
      </patternFill>
    </fill>
    <fill>
      <patternFill patternType="solid">
        <fgColor theme="7" tint="0.59999389629810485"/>
        <bgColor rgb="FF000000"/>
      </patternFill>
    </fill>
    <fill>
      <patternFill patternType="solid">
        <fgColor rgb="FFFDF0E9"/>
        <bgColor indexed="64"/>
      </patternFill>
    </fill>
  </fills>
  <borders count="56">
    <border>
      <left/>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cellStyleXfs>
  <cellXfs count="127">
    <xf numFmtId="0" fontId="0" fillId="0" borderId="0" xfId="0"/>
    <xf numFmtId="0" fontId="3"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readingOrder="2"/>
      <protection hidden="1"/>
    </xf>
    <xf numFmtId="0" fontId="4" fillId="2" borderId="5"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hidden="1"/>
    </xf>
    <xf numFmtId="0" fontId="4" fillId="2" borderId="0" xfId="0" applyFont="1" applyFill="1" applyAlignment="1" applyProtection="1">
      <alignment horizontal="center" vertical="center" wrapText="1"/>
      <protection hidden="1"/>
    </xf>
    <xf numFmtId="0" fontId="2" fillId="2" borderId="8"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hidden="1"/>
    </xf>
    <xf numFmtId="0" fontId="5" fillId="2" borderId="11" xfId="2" applyFill="1" applyBorder="1" applyAlignment="1" applyProtection="1">
      <alignment horizontal="center" vertical="center" wrapText="1"/>
      <protection locked="0"/>
    </xf>
    <xf numFmtId="49" fontId="2" fillId="3" borderId="12" xfId="0" applyNumberFormat="1" applyFont="1" applyFill="1" applyBorder="1" applyAlignment="1" applyProtection="1">
      <alignment horizontal="center" vertical="center" wrapText="1"/>
      <protection hidden="1"/>
    </xf>
    <xf numFmtId="0" fontId="2" fillId="3" borderId="13" xfId="0" applyFont="1" applyFill="1" applyBorder="1" applyAlignment="1" applyProtection="1">
      <alignment horizontal="center" vertical="center" wrapText="1"/>
      <protection hidden="1"/>
    </xf>
    <xf numFmtId="0" fontId="6" fillId="3" borderId="14" xfId="0" applyFont="1" applyFill="1" applyBorder="1" applyAlignment="1" applyProtection="1">
      <alignment horizontal="center" vertical="center" wrapText="1"/>
      <protection hidden="1"/>
    </xf>
    <xf numFmtId="49" fontId="2" fillId="4" borderId="15" xfId="0" applyNumberFormat="1" applyFont="1" applyFill="1" applyBorder="1" applyAlignment="1" applyProtection="1">
      <alignment horizontal="center" vertical="center" readingOrder="2"/>
      <protection hidden="1"/>
    </xf>
    <xf numFmtId="0" fontId="7" fillId="4" borderId="16" xfId="0" applyFont="1" applyFill="1" applyBorder="1" applyAlignment="1" applyProtection="1">
      <alignment horizontal="right" vertical="center" wrapText="1" readingOrder="2"/>
      <protection hidden="1"/>
    </xf>
    <xf numFmtId="0" fontId="8" fillId="2" borderId="17" xfId="0" applyFont="1" applyFill="1" applyBorder="1" applyAlignment="1">
      <alignment horizontal="center" vertical="center" wrapText="1"/>
    </xf>
    <xf numFmtId="0" fontId="2" fillId="3" borderId="18" xfId="0" applyFont="1" applyFill="1" applyBorder="1" applyAlignment="1" applyProtection="1">
      <alignment horizontal="center" vertical="center" wrapText="1"/>
      <protection hidden="1"/>
    </xf>
    <xf numFmtId="0" fontId="6" fillId="5" borderId="14" xfId="0" applyFont="1" applyFill="1" applyBorder="1" applyAlignment="1" applyProtection="1">
      <alignment horizontal="center" vertical="center" wrapText="1"/>
      <protection hidden="1"/>
    </xf>
    <xf numFmtId="0" fontId="9" fillId="12" borderId="0" xfId="0" applyFont="1" applyFill="1" applyAlignment="1" applyProtection="1">
      <alignment horizontal="center" vertical="center" wrapText="1"/>
      <protection hidden="1"/>
    </xf>
    <xf numFmtId="0" fontId="10" fillId="14" borderId="33" xfId="0" applyFont="1" applyFill="1" applyBorder="1" applyAlignment="1">
      <alignment horizontal="center"/>
    </xf>
    <xf numFmtId="0" fontId="10" fillId="14" borderId="34" xfId="0" applyFont="1" applyFill="1" applyBorder="1" applyAlignment="1">
      <alignment horizontal="center"/>
    </xf>
    <xf numFmtId="0" fontId="10" fillId="8" borderId="19" xfId="0" applyFont="1" applyFill="1" applyBorder="1" applyAlignment="1">
      <alignment horizontal="center" vertical="center"/>
    </xf>
    <xf numFmtId="0" fontId="10" fillId="8" borderId="17" xfId="0" applyFont="1" applyFill="1" applyBorder="1" applyAlignment="1">
      <alignment horizontal="center" vertical="center"/>
    </xf>
    <xf numFmtId="164" fontId="9" fillId="16" borderId="41" xfId="0" applyNumberFormat="1" applyFont="1" applyFill="1" applyBorder="1" applyAlignment="1">
      <alignment horizontal="center" vertical="center"/>
    </xf>
    <xf numFmtId="0" fontId="13" fillId="2" borderId="6"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14" fillId="0" borderId="0" xfId="0" applyFont="1"/>
    <xf numFmtId="0" fontId="0" fillId="0" borderId="0" xfId="0" applyAlignment="1">
      <alignment horizontal="right" vertical="top"/>
    </xf>
    <xf numFmtId="0" fontId="8" fillId="2" borderId="17" xfId="0" applyFont="1" applyFill="1" applyBorder="1" applyAlignment="1">
      <alignment horizontal="right" vertical="top" wrapText="1" readingOrder="2"/>
    </xf>
    <xf numFmtId="0" fontId="9" fillId="0" borderId="7" xfId="0" applyFont="1" applyBorder="1" applyAlignment="1">
      <alignment horizontal="right" vertical="top" wrapText="1" readingOrder="2"/>
    </xf>
    <xf numFmtId="0" fontId="8" fillId="2" borderId="17" xfId="0" applyFont="1" applyFill="1" applyBorder="1" applyAlignment="1">
      <alignment horizontal="center" vertical="top" wrapText="1"/>
    </xf>
    <xf numFmtId="0" fontId="17" fillId="0" borderId="0" xfId="0" applyFont="1" applyAlignment="1">
      <alignment horizontal="center"/>
    </xf>
    <xf numFmtId="9" fontId="17" fillId="0" borderId="0" xfId="1" applyFont="1" applyAlignment="1">
      <alignment horizontal="center"/>
    </xf>
    <xf numFmtId="0" fontId="15" fillId="20" borderId="44" xfId="0" applyFont="1" applyFill="1" applyBorder="1" applyAlignment="1" applyProtection="1">
      <alignment vertical="center"/>
      <protection hidden="1"/>
    </xf>
    <xf numFmtId="2" fontId="15" fillId="21" borderId="39" xfId="0" applyNumberFormat="1" applyFont="1" applyFill="1" applyBorder="1" applyAlignment="1" applyProtection="1">
      <alignment horizontal="center" vertical="center"/>
      <protection hidden="1"/>
    </xf>
    <xf numFmtId="0" fontId="18" fillId="0" borderId="36" xfId="0" applyFont="1" applyBorder="1"/>
    <xf numFmtId="0" fontId="16" fillId="18" borderId="45" xfId="0" applyFont="1" applyFill="1" applyBorder="1" applyAlignment="1">
      <alignment horizontal="center" vertical="center" wrapText="1"/>
    </xf>
    <xf numFmtId="0" fontId="18" fillId="0" borderId="39" xfId="0" applyFont="1" applyBorder="1"/>
    <xf numFmtId="0" fontId="0" fillId="0" borderId="0" xfId="0" applyAlignment="1">
      <alignment vertical="top"/>
    </xf>
    <xf numFmtId="0" fontId="2" fillId="2" borderId="38" xfId="0" applyFont="1" applyFill="1" applyBorder="1" applyAlignment="1" applyProtection="1">
      <alignment horizontal="center" vertical="top" wrapText="1"/>
      <protection locked="0"/>
    </xf>
    <xf numFmtId="9" fontId="16" fillId="19" borderId="8" xfId="1" applyFont="1" applyFill="1" applyBorder="1" applyAlignment="1">
      <alignment horizontal="center" vertical="center" wrapText="1"/>
    </xf>
    <xf numFmtId="2" fontId="16" fillId="19" borderId="8" xfId="0" applyNumberFormat="1" applyFont="1" applyFill="1" applyBorder="1" applyAlignment="1">
      <alignment horizontal="center" vertical="center" wrapText="1"/>
    </xf>
    <xf numFmtId="0" fontId="9" fillId="0" borderId="18" xfId="0" applyFont="1" applyBorder="1" applyAlignment="1">
      <alignment horizontal="center" vertical="center" wrapText="1" readingOrder="2"/>
    </xf>
    <xf numFmtId="0" fontId="9" fillId="0" borderId="50" xfId="0" applyFont="1" applyBorder="1" applyAlignment="1">
      <alignment horizontal="right" vertical="top" wrapText="1" readingOrder="2"/>
    </xf>
    <xf numFmtId="0" fontId="9" fillId="0" borderId="22" xfId="0" applyFont="1" applyBorder="1" applyAlignment="1">
      <alignment horizontal="right" vertical="top" wrapText="1" readingOrder="2"/>
    </xf>
    <xf numFmtId="0" fontId="9" fillId="0" borderId="32" xfId="0" applyFont="1" applyBorder="1" applyAlignment="1">
      <alignment horizontal="right" vertical="top" wrapText="1" readingOrder="2"/>
    </xf>
    <xf numFmtId="0" fontId="10" fillId="8" borderId="25" xfId="0" applyFont="1" applyFill="1" applyBorder="1" applyAlignment="1">
      <alignment horizontal="center" vertical="center"/>
    </xf>
    <xf numFmtId="0" fontId="9" fillId="0" borderId="51" xfId="0" applyFont="1" applyBorder="1" applyAlignment="1">
      <alignment horizontal="right" vertical="top" wrapText="1" readingOrder="2"/>
    </xf>
    <xf numFmtId="0" fontId="9" fillId="0" borderId="26" xfId="0" applyFont="1" applyBorder="1" applyAlignment="1">
      <alignment horizontal="right" vertical="top" wrapText="1" readingOrder="2"/>
    </xf>
    <xf numFmtId="1" fontId="11" fillId="15" borderId="24" xfId="1" applyNumberFormat="1" applyFont="1" applyFill="1" applyBorder="1" applyAlignment="1" applyProtection="1">
      <alignment horizontal="center" vertical="center" wrapText="1" readingOrder="2"/>
      <protection hidden="1"/>
    </xf>
    <xf numFmtId="1" fontId="11" fillId="15" borderId="27" xfId="1" applyNumberFormat="1" applyFont="1" applyFill="1" applyBorder="1" applyAlignment="1" applyProtection="1">
      <alignment horizontal="center" vertical="center" wrapText="1" readingOrder="2"/>
      <protection hidden="1"/>
    </xf>
    <xf numFmtId="1" fontId="11" fillId="16" borderId="42" xfId="1" applyNumberFormat="1" applyFont="1" applyFill="1" applyBorder="1" applyAlignment="1" applyProtection="1">
      <alignment horizontal="center" vertical="center" wrapText="1" readingOrder="2"/>
      <protection hidden="1"/>
    </xf>
    <xf numFmtId="0" fontId="21" fillId="8" borderId="22" xfId="0" applyFont="1" applyFill="1" applyBorder="1" applyAlignment="1" applyProtection="1">
      <alignment horizontal="center" vertical="center" wrapText="1" readingOrder="2"/>
      <protection hidden="1"/>
    </xf>
    <xf numFmtId="0" fontId="21" fillId="8" borderId="26" xfId="0" applyFont="1" applyFill="1" applyBorder="1" applyAlignment="1" applyProtection="1">
      <alignment horizontal="center" vertical="center" wrapText="1" readingOrder="2"/>
      <protection hidden="1"/>
    </xf>
    <xf numFmtId="0" fontId="21" fillId="7" borderId="35" xfId="0" applyFont="1" applyFill="1" applyBorder="1" applyAlignment="1" applyProtection="1">
      <alignment horizontal="center" vertical="center" wrapText="1" readingOrder="2"/>
      <protection hidden="1"/>
    </xf>
    <xf numFmtId="0" fontId="21" fillId="7" borderId="12" xfId="0" applyFont="1" applyFill="1" applyBorder="1" applyAlignment="1" applyProtection="1">
      <alignment horizontal="center" vertical="center" wrapText="1" readingOrder="2"/>
      <protection hidden="1"/>
    </xf>
    <xf numFmtId="9" fontId="21" fillId="6" borderId="22" xfId="1" applyFont="1" applyFill="1" applyBorder="1" applyAlignment="1" applyProtection="1">
      <alignment horizontal="center" vertical="center" wrapText="1" readingOrder="2"/>
      <protection hidden="1"/>
    </xf>
    <xf numFmtId="1" fontId="22" fillId="2" borderId="19" xfId="0" applyNumberFormat="1" applyFont="1" applyFill="1" applyBorder="1" applyAlignment="1" applyProtection="1">
      <alignment horizontal="right" vertical="top" wrapText="1" readingOrder="2"/>
      <protection hidden="1"/>
    </xf>
    <xf numFmtId="2" fontId="21" fillId="2" borderId="22" xfId="0" applyNumberFormat="1" applyFont="1" applyFill="1" applyBorder="1" applyAlignment="1" applyProtection="1">
      <alignment horizontal="center" vertical="center" wrapText="1" readingOrder="2"/>
      <protection hidden="1"/>
    </xf>
    <xf numFmtId="164" fontId="21" fillId="2" borderId="22" xfId="0" applyNumberFormat="1" applyFont="1" applyFill="1" applyBorder="1" applyAlignment="1" applyProtection="1">
      <alignment horizontal="center" vertical="center" wrapText="1" readingOrder="2"/>
      <protection hidden="1"/>
    </xf>
    <xf numFmtId="164" fontId="21" fillId="2" borderId="31" xfId="0" applyNumberFormat="1" applyFont="1" applyFill="1" applyBorder="1" applyAlignment="1" applyProtection="1">
      <alignment horizontal="center" vertical="center" wrapText="1" readingOrder="2"/>
      <protection hidden="1"/>
    </xf>
    <xf numFmtId="9" fontId="21" fillId="6" borderId="32" xfId="1" applyFont="1" applyFill="1" applyBorder="1" applyAlignment="1" applyProtection="1">
      <alignment horizontal="center" vertical="center" wrapText="1" readingOrder="2"/>
      <protection hidden="1"/>
    </xf>
    <xf numFmtId="1" fontId="22" fillId="2" borderId="17" xfId="0" applyNumberFormat="1" applyFont="1" applyFill="1" applyBorder="1" applyAlignment="1" applyProtection="1">
      <alignment horizontal="right" vertical="top" wrapText="1" readingOrder="2"/>
      <protection hidden="1"/>
    </xf>
    <xf numFmtId="2" fontId="21" fillId="2" borderId="32" xfId="0" applyNumberFormat="1" applyFont="1" applyFill="1" applyBorder="1" applyAlignment="1" applyProtection="1">
      <alignment horizontal="center" vertical="center" wrapText="1" readingOrder="2"/>
      <protection hidden="1"/>
    </xf>
    <xf numFmtId="164" fontId="21" fillId="2" borderId="32" xfId="0" applyNumberFormat="1" applyFont="1" applyFill="1" applyBorder="1" applyAlignment="1" applyProtection="1">
      <alignment horizontal="center" vertical="center" wrapText="1" readingOrder="2"/>
      <protection hidden="1"/>
    </xf>
    <xf numFmtId="1" fontId="22" fillId="2" borderId="17" xfId="0" applyNumberFormat="1" applyFont="1" applyFill="1" applyBorder="1" applyAlignment="1" applyProtection="1">
      <alignment horizontal="center" vertical="top" wrapText="1" readingOrder="2"/>
      <protection hidden="1"/>
    </xf>
    <xf numFmtId="9" fontId="21" fillId="6" borderId="48" xfId="1" applyFont="1" applyFill="1" applyBorder="1" applyAlignment="1" applyProtection="1">
      <alignment horizontal="center" vertical="center" wrapText="1" readingOrder="2"/>
      <protection hidden="1"/>
    </xf>
    <xf numFmtId="1" fontId="22" fillId="2" borderId="15" xfId="0" applyNumberFormat="1" applyFont="1" applyFill="1" applyBorder="1" applyAlignment="1" applyProtection="1">
      <alignment horizontal="center" vertical="center" wrapText="1" readingOrder="2"/>
      <protection hidden="1"/>
    </xf>
    <xf numFmtId="164" fontId="21" fillId="2" borderId="49" xfId="0" applyNumberFormat="1" applyFont="1" applyFill="1" applyBorder="1" applyAlignment="1" applyProtection="1">
      <alignment horizontal="center" vertical="center" wrapText="1" readingOrder="2"/>
      <protection locked="0"/>
    </xf>
    <xf numFmtId="9" fontId="23" fillId="10" borderId="35" xfId="1" applyFont="1" applyFill="1" applyBorder="1" applyAlignment="1" applyProtection="1">
      <alignment horizontal="center" vertical="center" wrapText="1" readingOrder="2"/>
      <protection hidden="1"/>
    </xf>
    <xf numFmtId="0" fontId="21" fillId="9" borderId="29" xfId="0" applyFont="1" applyFill="1" applyBorder="1" applyAlignment="1" applyProtection="1">
      <alignment vertical="center" wrapText="1" readingOrder="2"/>
      <protection hidden="1"/>
    </xf>
    <xf numFmtId="1" fontId="20" fillId="9" borderId="52" xfId="1" applyNumberFormat="1" applyFont="1" applyFill="1" applyBorder="1" applyAlignment="1">
      <alignment horizontal="center" vertical="center"/>
    </xf>
    <xf numFmtId="0" fontId="21" fillId="9" borderId="10" xfId="0" applyFont="1" applyFill="1" applyBorder="1" applyAlignment="1" applyProtection="1">
      <alignment vertical="center" wrapText="1" readingOrder="2"/>
      <protection hidden="1"/>
    </xf>
    <xf numFmtId="1" fontId="20" fillId="9" borderId="26" xfId="1" applyNumberFormat="1" applyFont="1" applyFill="1" applyBorder="1" applyAlignment="1">
      <alignment horizontal="center" vertical="center"/>
    </xf>
    <xf numFmtId="0" fontId="9" fillId="11" borderId="30" xfId="0" applyFont="1" applyFill="1" applyBorder="1" applyAlignment="1">
      <alignment vertical="center" wrapText="1"/>
    </xf>
    <xf numFmtId="0" fontId="9" fillId="11" borderId="18" xfId="0" applyFont="1" applyFill="1" applyBorder="1" applyAlignment="1">
      <alignment vertical="center" wrapText="1"/>
    </xf>
    <xf numFmtId="0" fontId="9" fillId="13" borderId="7" xfId="0" applyFont="1" applyFill="1" applyBorder="1" applyAlignment="1">
      <alignment horizontal="right" vertical="center" wrapText="1"/>
    </xf>
    <xf numFmtId="0" fontId="16" fillId="13" borderId="7" xfId="0" applyFont="1" applyFill="1" applyBorder="1" applyAlignment="1">
      <alignment horizontal="right" vertical="top" wrapText="1" readingOrder="2"/>
    </xf>
    <xf numFmtId="0" fontId="16" fillId="13" borderId="43" xfId="0" applyFont="1" applyFill="1" applyBorder="1" applyAlignment="1">
      <alignment horizontal="right" vertical="top" wrapText="1" readingOrder="2"/>
    </xf>
    <xf numFmtId="0" fontId="15" fillId="0" borderId="21" xfId="0" applyFont="1" applyBorder="1" applyAlignment="1">
      <alignment horizontal="center" vertical="top"/>
    </xf>
    <xf numFmtId="0" fontId="15" fillId="0" borderId="8" xfId="0" applyFont="1" applyBorder="1" applyAlignment="1">
      <alignment horizontal="center" vertical="top"/>
    </xf>
    <xf numFmtId="0" fontId="2" fillId="2" borderId="8" xfId="0" applyFont="1" applyFill="1" applyBorder="1" applyAlignment="1" applyProtection="1">
      <alignment horizontal="center" vertical="top" wrapText="1"/>
      <protection locked="0"/>
    </xf>
    <xf numFmtId="9" fontId="16" fillId="23" borderId="8" xfId="1" applyFont="1" applyFill="1" applyBorder="1" applyAlignment="1">
      <alignment horizontal="center" vertical="center" wrapText="1"/>
    </xf>
    <xf numFmtId="0" fontId="15" fillId="20" borderId="21" xfId="0" applyFont="1" applyFill="1" applyBorder="1" applyAlignment="1" applyProtection="1">
      <alignment vertical="center"/>
      <protection hidden="1"/>
    </xf>
    <xf numFmtId="2" fontId="15" fillId="20" borderId="38" xfId="0" applyNumberFormat="1" applyFont="1" applyFill="1" applyBorder="1" applyAlignment="1" applyProtection="1">
      <alignment horizontal="center" vertical="center"/>
      <protection hidden="1"/>
    </xf>
    <xf numFmtId="0" fontId="19" fillId="22" borderId="30" xfId="0" applyFont="1" applyFill="1" applyBorder="1" applyAlignment="1" applyProtection="1">
      <alignment vertical="center"/>
      <protection hidden="1"/>
    </xf>
    <xf numFmtId="164" fontId="15" fillId="20" borderId="14" xfId="0" applyNumberFormat="1" applyFont="1" applyFill="1" applyBorder="1" applyAlignment="1" applyProtection="1">
      <alignment horizontal="center" vertical="center"/>
      <protection hidden="1"/>
    </xf>
    <xf numFmtId="1" fontId="22" fillId="2" borderId="40" xfId="0" applyNumberFormat="1" applyFont="1" applyFill="1" applyBorder="1" applyAlignment="1" applyProtection="1">
      <alignment horizontal="center" vertical="top" wrapText="1" readingOrder="2"/>
      <protection hidden="1"/>
    </xf>
    <xf numFmtId="1" fontId="22" fillId="2" borderId="20" xfId="0" applyNumberFormat="1" applyFont="1" applyFill="1" applyBorder="1" applyAlignment="1" applyProtection="1">
      <alignment horizontal="center" vertical="top" wrapText="1" readingOrder="2"/>
      <protection hidden="1"/>
    </xf>
    <xf numFmtId="1" fontId="22" fillId="2" borderId="54" xfId="0" applyNumberFormat="1" applyFont="1" applyFill="1" applyBorder="1" applyAlignment="1" applyProtection="1">
      <alignment horizontal="center" vertical="top" wrapText="1" readingOrder="2"/>
      <protection hidden="1"/>
    </xf>
    <xf numFmtId="1" fontId="22" fillId="2" borderId="55" xfId="0" applyNumberFormat="1" applyFont="1" applyFill="1" applyBorder="1" applyAlignment="1" applyProtection="1">
      <alignment horizontal="center" vertical="top" wrapText="1" readingOrder="2"/>
      <protection hidden="1"/>
    </xf>
    <xf numFmtId="0" fontId="21" fillId="9" borderId="1" xfId="0" applyFont="1" applyFill="1" applyBorder="1" applyAlignment="1" applyProtection="1">
      <alignment horizontal="center" vertical="center" wrapText="1" readingOrder="2"/>
      <protection hidden="1"/>
    </xf>
    <xf numFmtId="0" fontId="21" fillId="9" borderId="9" xfId="0" applyFont="1" applyFill="1" applyBorder="1" applyAlignment="1" applyProtection="1">
      <alignment horizontal="center" vertical="center" wrapText="1" readingOrder="2"/>
      <protection hidden="1"/>
    </xf>
    <xf numFmtId="0" fontId="23" fillId="10" borderId="36" xfId="0" applyFont="1" applyFill="1" applyBorder="1" applyAlignment="1" applyProtection="1">
      <alignment horizontal="center" vertical="center" wrapText="1" readingOrder="2"/>
      <protection hidden="1"/>
    </xf>
    <xf numFmtId="0" fontId="23" fillId="10" borderId="53" xfId="0" applyFont="1" applyFill="1" applyBorder="1" applyAlignment="1" applyProtection="1">
      <alignment horizontal="center" vertical="center" wrapText="1" readingOrder="2"/>
      <protection hidden="1"/>
    </xf>
    <xf numFmtId="2" fontId="23" fillId="10" borderId="12" xfId="0" applyNumberFormat="1" applyFont="1" applyFill="1" applyBorder="1" applyAlignment="1" applyProtection="1">
      <alignment horizontal="center" vertical="center" wrapText="1" readingOrder="2"/>
      <protection locked="0"/>
    </xf>
    <xf numFmtId="2" fontId="23" fillId="10" borderId="35" xfId="0" applyNumberFormat="1" applyFont="1" applyFill="1" applyBorder="1" applyAlignment="1" applyProtection="1">
      <alignment horizontal="center" vertical="center" wrapText="1" readingOrder="2"/>
      <protection locked="0"/>
    </xf>
    <xf numFmtId="0" fontId="21" fillId="7" borderId="38" xfId="0" applyFont="1" applyFill="1" applyBorder="1" applyAlignment="1" applyProtection="1">
      <alignment horizontal="center" vertical="center" wrapText="1" readingOrder="2"/>
      <protection hidden="1"/>
    </xf>
    <xf numFmtId="0" fontId="21" fillId="7" borderId="28" xfId="0" applyFont="1" applyFill="1" applyBorder="1" applyAlignment="1" applyProtection="1">
      <alignment horizontal="center" vertical="center" wrapText="1" readingOrder="2"/>
      <protection hidden="1"/>
    </xf>
    <xf numFmtId="0" fontId="21" fillId="7" borderId="39" xfId="0" applyFont="1" applyFill="1" applyBorder="1" applyAlignment="1" applyProtection="1">
      <alignment horizontal="center" vertical="center" wrapText="1" readingOrder="2"/>
      <protection hidden="1"/>
    </xf>
    <xf numFmtId="0" fontId="21" fillId="7" borderId="21" xfId="0" applyFont="1" applyFill="1" applyBorder="1" applyAlignment="1" applyProtection="1">
      <alignment horizontal="center" vertical="center" wrapText="1" readingOrder="2"/>
      <protection hidden="1"/>
    </xf>
    <xf numFmtId="0" fontId="21" fillId="7" borderId="23" xfId="0" applyFont="1" applyFill="1" applyBorder="1" applyAlignment="1" applyProtection="1">
      <alignment horizontal="center" vertical="center" wrapText="1" readingOrder="2"/>
      <protection hidden="1"/>
    </xf>
    <xf numFmtId="0" fontId="21" fillId="7" borderId="36" xfId="0" applyFont="1" applyFill="1" applyBorder="1" applyAlignment="1" applyProtection="1">
      <alignment horizontal="center" vertical="center" wrapText="1" readingOrder="2"/>
      <protection hidden="1"/>
    </xf>
    <xf numFmtId="0" fontId="21" fillId="8" borderId="19" xfId="0" applyFont="1" applyFill="1" applyBorder="1" applyAlignment="1" applyProtection="1">
      <alignment horizontal="center" vertical="center" wrapText="1" readingOrder="2"/>
      <protection hidden="1"/>
    </xf>
    <xf numFmtId="0" fontId="21" fillId="8" borderId="22" xfId="0" applyFont="1" applyFill="1" applyBorder="1" applyAlignment="1" applyProtection="1">
      <alignment horizontal="center" vertical="center" wrapText="1" readingOrder="2"/>
      <protection hidden="1"/>
    </xf>
    <xf numFmtId="0" fontId="21" fillId="8" borderId="25" xfId="0" applyFont="1" applyFill="1" applyBorder="1" applyAlignment="1" applyProtection="1">
      <alignment horizontal="center" vertical="center" wrapText="1" readingOrder="2"/>
      <protection hidden="1"/>
    </xf>
    <xf numFmtId="0" fontId="21" fillId="8" borderId="26" xfId="0" applyFont="1" applyFill="1" applyBorder="1" applyAlignment="1" applyProtection="1">
      <alignment horizontal="center" vertical="center" wrapText="1" readingOrder="2"/>
      <protection hidden="1"/>
    </xf>
    <xf numFmtId="0" fontId="2" fillId="2" borderId="1" xfId="0"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2" fillId="2" borderId="9" xfId="0" applyFont="1" applyFill="1" applyBorder="1" applyAlignment="1" applyProtection="1">
      <alignment horizontal="center" vertical="center" wrapText="1"/>
      <protection hidden="1"/>
    </xf>
    <xf numFmtId="0" fontId="9" fillId="11" borderId="29" xfId="0" applyFont="1" applyFill="1" applyBorder="1" applyAlignment="1">
      <alignment horizontal="center" vertical="center" wrapText="1"/>
    </xf>
    <xf numFmtId="0" fontId="9" fillId="11" borderId="40" xfId="0" applyFont="1" applyFill="1" applyBorder="1" applyAlignment="1" applyProtection="1">
      <alignment horizontal="center" vertical="center" wrapText="1" readingOrder="2"/>
      <protection hidden="1"/>
    </xf>
    <xf numFmtId="0" fontId="9" fillId="11" borderId="20" xfId="0" applyFont="1" applyFill="1" applyBorder="1" applyAlignment="1" applyProtection="1">
      <alignment horizontal="center" vertical="center" wrapText="1" readingOrder="2"/>
      <protection hidden="1"/>
    </xf>
    <xf numFmtId="0" fontId="12" fillId="17" borderId="30" xfId="0" applyFont="1" applyFill="1" applyBorder="1" applyAlignment="1">
      <alignment horizontal="center"/>
    </xf>
    <xf numFmtId="0" fontId="12" fillId="17" borderId="18" xfId="0" applyFont="1" applyFill="1" applyBorder="1" applyAlignment="1">
      <alignment horizontal="center"/>
    </xf>
    <xf numFmtId="0" fontId="9" fillId="11" borderId="13" xfId="0" applyFont="1" applyFill="1" applyBorder="1" applyAlignment="1">
      <alignment horizontal="center" vertical="center" wrapText="1"/>
    </xf>
    <xf numFmtId="0" fontId="9" fillId="11" borderId="18" xfId="0" applyFont="1" applyFill="1" applyBorder="1" applyAlignment="1">
      <alignment horizontal="center" vertical="center" wrapText="1"/>
    </xf>
    <xf numFmtId="0" fontId="9" fillId="11" borderId="30" xfId="0" applyFont="1" applyFill="1" applyBorder="1" applyAlignment="1">
      <alignment horizontal="center" vertical="center" wrapText="1"/>
    </xf>
    <xf numFmtId="0" fontId="9" fillId="11" borderId="30" xfId="0" applyFont="1" applyFill="1" applyBorder="1" applyAlignment="1" applyProtection="1">
      <alignment horizontal="center" vertical="center" wrapText="1" readingOrder="2"/>
      <protection hidden="1"/>
    </xf>
    <xf numFmtId="0" fontId="9" fillId="11" borderId="18" xfId="0" applyFont="1" applyFill="1" applyBorder="1" applyAlignment="1" applyProtection="1">
      <alignment horizontal="center" vertical="center" wrapText="1" readingOrder="2"/>
      <protection hidden="1"/>
    </xf>
    <xf numFmtId="0" fontId="21" fillId="24" borderId="3" xfId="0" applyFont="1" applyFill="1" applyBorder="1" applyAlignment="1" applyProtection="1">
      <alignment horizontal="center" vertical="center" wrapText="1" readingOrder="2"/>
      <protection hidden="1"/>
    </xf>
    <xf numFmtId="0" fontId="21" fillId="24" borderId="19" xfId="0" applyFont="1" applyFill="1" applyBorder="1" applyAlignment="1" applyProtection="1">
      <alignment vertical="top" wrapText="1" readingOrder="2"/>
      <protection hidden="1"/>
    </xf>
    <xf numFmtId="0" fontId="21" fillId="24" borderId="8" xfId="0" applyFont="1" applyFill="1" applyBorder="1" applyAlignment="1" applyProtection="1">
      <alignment horizontal="center" vertical="center" wrapText="1" readingOrder="2"/>
      <protection hidden="1"/>
    </xf>
    <xf numFmtId="0" fontId="21" fillId="24" borderId="45" xfId="0" applyFont="1" applyFill="1" applyBorder="1" applyAlignment="1" applyProtection="1">
      <alignment vertical="top" wrapText="1" readingOrder="2"/>
      <protection hidden="1"/>
    </xf>
    <xf numFmtId="0" fontId="21" fillId="24" borderId="46" xfId="0" applyFont="1" applyFill="1" applyBorder="1" applyAlignment="1" applyProtection="1">
      <alignment vertical="center" wrapText="1" readingOrder="2"/>
      <protection hidden="1"/>
    </xf>
    <xf numFmtId="0" fontId="21" fillId="24" borderId="47" xfId="0" applyFont="1" applyFill="1" applyBorder="1" applyAlignment="1" applyProtection="1">
      <alignment horizontal="center" vertical="center" wrapText="1" readingOrder="2"/>
      <protection hidden="1"/>
    </xf>
    <xf numFmtId="0" fontId="22" fillId="24" borderId="37" xfId="0" applyFont="1" applyFill="1" applyBorder="1" applyAlignment="1" applyProtection="1">
      <alignment vertical="center" wrapText="1" readingOrder="2"/>
      <protection hidden="1"/>
    </xf>
  </cellXfs>
  <cellStyles count="3">
    <cellStyle name="Normal" xfId="0" builtinId="0"/>
    <cellStyle name="Percent" xfId="1" builtinId="5"/>
    <cellStyle name="היפר-קישור" xfId="2" builtinId="8"/>
  </cellStyles>
  <dxfs count="28">
    <dxf>
      <fill>
        <patternFill>
          <bgColor rgb="FFFFFF99"/>
        </patternFill>
      </fill>
    </dxf>
    <dxf>
      <fill>
        <patternFill>
          <bgColor theme="5" tint="0.59996337778862885"/>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ill>
        <patternFill>
          <bgColor rgb="FFFFFF99"/>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
      <fill>
        <patternFill>
          <bgColor rgb="FFFFFF99"/>
        </patternFill>
      </fill>
    </dxf>
    <dxf>
      <fill>
        <patternFill>
          <bgColor theme="5" tint="0.59996337778862885"/>
        </patternFill>
      </fill>
    </dxf>
    <dxf>
      <fill>
        <patternFill>
          <bgColor theme="6" tint="0.59996337778862885"/>
        </patternFill>
      </fill>
    </dxf>
  </dxfs>
  <tableStyles count="0" defaultTableStyle="TableStyleMedium2" defaultPivotStyle="PivotStyleLight16"/>
  <colors>
    <mruColors>
      <color rgb="FFFDF0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rightToLeft="1" zoomScale="80" zoomScaleNormal="80" workbookViewId="0">
      <selection activeCell="A17" sqref="A17"/>
    </sheetView>
  </sheetViews>
  <sheetFormatPr defaultRowHeight="13.65" x14ac:dyDescent="0.25"/>
  <cols>
    <col min="2" max="2" width="112" customWidth="1"/>
    <col min="3" max="5" width="25.7265625" customWidth="1"/>
  </cols>
  <sheetData>
    <row r="1" spans="1:7" ht="19.649999999999999" x14ac:dyDescent="0.25">
      <c r="A1" s="107" t="s">
        <v>0</v>
      </c>
      <c r="B1" s="1" t="s">
        <v>1</v>
      </c>
      <c r="C1" s="2">
        <v>1</v>
      </c>
      <c r="D1" s="2">
        <v>2</v>
      </c>
      <c r="E1" s="2">
        <v>3</v>
      </c>
    </row>
    <row r="2" spans="1:7" ht="22.95" x14ac:dyDescent="0.25">
      <c r="A2" s="108"/>
      <c r="B2" s="3" t="s">
        <v>2</v>
      </c>
      <c r="C2" s="25"/>
      <c r="D2" s="24"/>
      <c r="E2" s="24"/>
    </row>
    <row r="3" spans="1:7" ht="36" x14ac:dyDescent="0.25">
      <c r="A3" s="108"/>
      <c r="B3" s="3" t="s">
        <v>29</v>
      </c>
      <c r="C3" s="25"/>
      <c r="D3" s="24"/>
      <c r="E3" s="24"/>
    </row>
    <row r="4" spans="1:7" ht="22.95" hidden="1" x14ac:dyDescent="0.25">
      <c r="A4" s="108"/>
      <c r="B4" s="3" t="s">
        <v>31</v>
      </c>
      <c r="C4" s="25"/>
      <c r="D4" s="24"/>
      <c r="E4" s="24"/>
    </row>
    <row r="5" spans="1:7" ht="18.55" thickBot="1" x14ac:dyDescent="0.3">
      <c r="A5" s="108"/>
      <c r="B5" s="5" t="s">
        <v>30</v>
      </c>
      <c r="C5" s="4"/>
      <c r="D5" s="4"/>
      <c r="E5" s="4"/>
    </row>
    <row r="6" spans="1:7" ht="18" hidden="1" x14ac:dyDescent="0.25">
      <c r="A6" s="108"/>
      <c r="B6" s="6" t="s">
        <v>32</v>
      </c>
      <c r="C6" s="4"/>
      <c r="D6" s="4"/>
      <c r="E6" s="4"/>
    </row>
    <row r="7" spans="1:7" ht="18" hidden="1" x14ac:dyDescent="0.25">
      <c r="A7" s="108"/>
      <c r="B7" s="3" t="s">
        <v>3</v>
      </c>
      <c r="C7" s="7"/>
      <c r="D7" s="7"/>
      <c r="E7" s="7"/>
    </row>
    <row r="8" spans="1:7" ht="18.55" hidden="1" thickBot="1" x14ac:dyDescent="0.3">
      <c r="A8" s="109"/>
      <c r="B8" s="8" t="s">
        <v>4</v>
      </c>
      <c r="C8" s="9"/>
      <c r="D8" s="9"/>
      <c r="E8" s="9"/>
    </row>
    <row r="9" spans="1:7" ht="15.85" thickBot="1" x14ac:dyDescent="0.3">
      <c r="A9" s="10" t="s">
        <v>23</v>
      </c>
      <c r="B9" s="11" t="s">
        <v>5</v>
      </c>
      <c r="C9" s="12"/>
      <c r="D9" s="12"/>
      <c r="E9" s="12"/>
    </row>
    <row r="10" spans="1:7" ht="15.3" x14ac:dyDescent="0.25">
      <c r="A10" s="13" t="s">
        <v>24</v>
      </c>
      <c r="B10" s="14" t="s">
        <v>33</v>
      </c>
      <c r="C10" s="15"/>
      <c r="D10" s="15"/>
      <c r="E10" s="15"/>
    </row>
    <row r="11" spans="1:7" ht="15.3" x14ac:dyDescent="0.25">
      <c r="A11" s="13" t="s">
        <v>25</v>
      </c>
      <c r="B11" s="14" t="s">
        <v>34</v>
      </c>
      <c r="C11" s="15"/>
      <c r="D11" s="15"/>
      <c r="E11" s="15"/>
    </row>
    <row r="12" spans="1:7" ht="15.3" x14ac:dyDescent="0.25">
      <c r="A12" s="13" t="s">
        <v>26</v>
      </c>
      <c r="B12" s="14" t="s">
        <v>27</v>
      </c>
      <c r="C12" s="15"/>
      <c r="D12" s="15"/>
      <c r="E12" s="15"/>
    </row>
    <row r="13" spans="1:7" ht="15.85" thickBot="1" x14ac:dyDescent="0.3">
      <c r="A13" s="13" t="s">
        <v>47</v>
      </c>
      <c r="B13" s="14" t="s">
        <v>48</v>
      </c>
      <c r="C13" s="28"/>
      <c r="D13" s="28"/>
      <c r="E13" s="30"/>
      <c r="G13" s="27"/>
    </row>
    <row r="14" spans="1:7" ht="15.85" thickBot="1" x14ac:dyDescent="0.3">
      <c r="A14" s="10" t="s">
        <v>28</v>
      </c>
      <c r="B14" s="16" t="s">
        <v>6</v>
      </c>
      <c r="C14" s="17"/>
      <c r="D14" s="17"/>
      <c r="E14" s="17"/>
    </row>
    <row r="15" spans="1:7" ht="30.55" x14ac:dyDescent="0.25">
      <c r="A15" s="13" t="s">
        <v>44</v>
      </c>
      <c r="B15" s="14" t="s">
        <v>49</v>
      </c>
      <c r="C15" s="28"/>
      <c r="D15" s="28"/>
      <c r="E15" s="30"/>
      <c r="G15" s="27"/>
    </row>
    <row r="16" spans="1:7" ht="15.3" x14ac:dyDescent="0.25">
      <c r="A16" s="13" t="s">
        <v>45</v>
      </c>
      <c r="B16" s="14" t="s">
        <v>50</v>
      </c>
      <c r="C16" s="28"/>
      <c r="D16" s="28"/>
      <c r="E16" s="30"/>
      <c r="G16" s="27"/>
    </row>
    <row r="17" spans="1:7" ht="168" x14ac:dyDescent="0.25">
      <c r="A17" s="13" t="s">
        <v>46</v>
      </c>
      <c r="B17" s="14" t="s">
        <v>51</v>
      </c>
      <c r="C17" s="28"/>
      <c r="D17" s="28"/>
      <c r="E17" s="30"/>
      <c r="G17" s="27"/>
    </row>
  </sheetData>
  <mergeCells count="1">
    <mergeCell ref="A1:A8"/>
  </mergeCells>
  <conditionalFormatting sqref="C10:C13 C13:E13 C15:E17">
    <cfRule type="containsText" dxfId="27" priority="156" stopIfTrue="1" operator="containsText" text="V">
      <formula>NOT(ISERROR(SEARCH("V",C10)))</formula>
    </cfRule>
    <cfRule type="containsText" dxfId="26" priority="157" stopIfTrue="1" operator="containsText" text="X">
      <formula>NOT(ISERROR(SEARCH("X",C10)))</formula>
    </cfRule>
    <cfRule type="notContainsBlanks" dxfId="25" priority="158" stopIfTrue="1">
      <formula>LEN(TRIM(C10))&gt;0</formula>
    </cfRule>
  </conditionalFormatting>
  <conditionalFormatting sqref="C11:C13">
    <cfRule type="containsText" dxfId="24" priority="144" stopIfTrue="1" operator="containsText" text="V">
      <formula>NOT(ISERROR(SEARCH("V",C11)))</formula>
    </cfRule>
    <cfRule type="containsText" dxfId="23" priority="145" stopIfTrue="1" operator="containsText" text="X">
      <formula>NOT(ISERROR(SEARCH("X",C11)))</formula>
    </cfRule>
    <cfRule type="notContainsBlanks" dxfId="22" priority="146" stopIfTrue="1">
      <formula>LEN(TRIM(C11))&gt;0</formula>
    </cfRule>
  </conditionalFormatting>
  <conditionalFormatting sqref="C9:E9 C14:E14">
    <cfRule type="containsText" dxfId="21" priority="68" operator="containsText" text="ל.ר.">
      <formula>NOT(ISERROR(SEARCH("ל.ר.",C9)))</formula>
    </cfRule>
    <cfRule type="containsText" dxfId="20" priority="69" operator="containsText" text="$">
      <formula>NOT(ISERROR(SEARCH("$",C9)))</formula>
    </cfRule>
    <cfRule type="containsText" dxfId="19" priority="70" operator="containsText" text="X">
      <formula>NOT(ISERROR(SEARCH("X",C9)))</formula>
    </cfRule>
    <cfRule type="containsText" dxfId="18" priority="71" operator="containsText" text="V">
      <formula>NOT(ISERROR(SEARCH("V",C9)))</formula>
    </cfRule>
  </conditionalFormatting>
  <conditionalFormatting sqref="C13:E13 C15:E17">
    <cfRule type="containsText" dxfId="17" priority="138" stopIfTrue="1" operator="containsText" text="V">
      <formula>NOT(ISERROR(SEARCH("V",C13)))</formula>
    </cfRule>
    <cfRule type="containsText" dxfId="16" priority="139" stopIfTrue="1" operator="containsText" text="X">
      <formula>NOT(ISERROR(SEARCH("X",C13)))</formula>
    </cfRule>
    <cfRule type="notContainsBlanks" dxfId="15" priority="140" stopIfTrue="1">
      <formula>LEN(TRIM(C13))&gt;0</formula>
    </cfRule>
    <cfRule type="containsText" dxfId="14" priority="141" stopIfTrue="1" operator="containsText" text="V">
      <formula>NOT(ISERROR(SEARCH("V",C13)))</formula>
    </cfRule>
    <cfRule type="containsText" dxfId="13" priority="142" stopIfTrue="1" operator="containsText" text="X">
      <formula>NOT(ISERROR(SEARCH("X",C13)))</formula>
    </cfRule>
    <cfRule type="notContainsBlanks" dxfId="12" priority="143" stopIfTrue="1">
      <formula>LEN(TRIM(C13))&gt;0</formula>
    </cfRule>
  </conditionalFormatting>
  <conditionalFormatting sqref="D12:D13">
    <cfRule type="containsText" dxfId="11" priority="109" stopIfTrue="1" operator="containsText" text="V">
      <formula>NOT(ISERROR(SEARCH("V",D12)))</formula>
    </cfRule>
    <cfRule type="containsText" dxfId="10" priority="110" stopIfTrue="1" operator="containsText" text="X">
      <formula>NOT(ISERROR(SEARCH("X",D12)))</formula>
    </cfRule>
    <cfRule type="notContainsBlanks" dxfId="9" priority="111" stopIfTrue="1">
      <formula>LEN(TRIM(D12))&gt;0</formula>
    </cfRule>
  </conditionalFormatting>
  <conditionalFormatting sqref="D10:E13">
    <cfRule type="containsText" dxfId="8" priority="65" stopIfTrue="1" operator="containsText" text="V">
      <formula>NOT(ISERROR(SEARCH("V",D10)))</formula>
    </cfRule>
    <cfRule type="containsText" dxfId="7" priority="66" stopIfTrue="1" operator="containsText" text="X">
      <formula>NOT(ISERROR(SEARCH("X",D10)))</formula>
    </cfRule>
    <cfRule type="notContainsBlanks" dxfId="6" priority="67" stopIfTrue="1">
      <formula>LEN(TRIM(D10))&gt;0</formula>
    </cfRule>
  </conditionalFormatting>
  <conditionalFormatting sqref="D11:E11">
    <cfRule type="containsText" dxfId="5" priority="56" stopIfTrue="1" operator="containsText" text="V">
      <formula>NOT(ISERROR(SEARCH("V",D11)))</formula>
    </cfRule>
    <cfRule type="containsText" dxfId="4" priority="57" stopIfTrue="1" operator="containsText" text="X">
      <formula>NOT(ISERROR(SEARCH("X",D11)))</formula>
    </cfRule>
    <cfRule type="notContainsBlanks" dxfId="3" priority="58" stopIfTrue="1">
      <formula>LEN(TRIM(D11))&gt;0</formula>
    </cfRule>
  </conditionalFormatting>
  <conditionalFormatting sqref="E12:E13">
    <cfRule type="containsText" dxfId="2" priority="62" stopIfTrue="1" operator="containsText" text="V">
      <formula>NOT(ISERROR(SEARCH("V",E12)))</formula>
    </cfRule>
    <cfRule type="containsText" dxfId="1" priority="63" stopIfTrue="1" operator="containsText" text="X">
      <formula>NOT(ISERROR(SEARCH("X",E12)))</formula>
    </cfRule>
    <cfRule type="notContainsBlanks" dxfId="0" priority="64" stopIfTrue="1">
      <formula>LEN(TRIM(E12))&gt;0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
  <sheetViews>
    <sheetView rightToLeft="1" tabSelected="1" zoomScale="80" zoomScaleNormal="80" workbookViewId="0">
      <selection sqref="A1:A3"/>
    </sheetView>
  </sheetViews>
  <sheetFormatPr defaultRowHeight="13.65" x14ac:dyDescent="0.25"/>
  <cols>
    <col min="1" max="1" width="7.453125" customWidth="1"/>
    <col min="2" max="2" width="151.90625" customWidth="1"/>
    <col min="3" max="3" width="8.26953125" customWidth="1"/>
    <col min="4" max="4" width="13" customWidth="1"/>
    <col min="5" max="5" width="11.08984375" bestFit="1" customWidth="1"/>
    <col min="6" max="6" width="17.6328125" bestFit="1" customWidth="1"/>
    <col min="7" max="7" width="11.08984375" bestFit="1" customWidth="1"/>
    <col min="8" max="8" width="17.6328125" bestFit="1" customWidth="1"/>
    <col min="9" max="9" width="11.08984375" bestFit="1" customWidth="1"/>
  </cols>
  <sheetData>
    <row r="1" spans="1:10" ht="18" x14ac:dyDescent="0.35">
      <c r="A1" s="97" t="s">
        <v>54</v>
      </c>
      <c r="B1" s="100" t="s">
        <v>7</v>
      </c>
      <c r="C1" s="52" t="s">
        <v>8</v>
      </c>
      <c r="D1" s="103">
        <v>1</v>
      </c>
      <c r="E1" s="104"/>
      <c r="F1" s="103">
        <v>2</v>
      </c>
      <c r="G1" s="104"/>
      <c r="H1" s="103">
        <v>3</v>
      </c>
      <c r="I1" s="104"/>
      <c r="J1" s="26"/>
    </row>
    <row r="2" spans="1:10" ht="31.1" thickBot="1" x14ac:dyDescent="0.4">
      <c r="A2" s="98"/>
      <c r="B2" s="101"/>
      <c r="C2" s="53" t="s">
        <v>2</v>
      </c>
      <c r="D2" s="105">
        <f>'תנאי סף'!C2</f>
        <v>0</v>
      </c>
      <c r="E2" s="106"/>
      <c r="F2" s="105">
        <f>'תנאי סף'!D2</f>
        <v>0</v>
      </c>
      <c r="G2" s="106"/>
      <c r="H2" s="105">
        <f>'תנאי סף'!E2</f>
        <v>0</v>
      </c>
      <c r="I2" s="106"/>
      <c r="J2" s="26"/>
    </row>
    <row r="3" spans="1:10" ht="46.4" thickBot="1" x14ac:dyDescent="0.4">
      <c r="A3" s="99"/>
      <c r="B3" s="102"/>
      <c r="C3" s="54" t="s">
        <v>9</v>
      </c>
      <c r="D3" s="55" t="s">
        <v>10</v>
      </c>
      <c r="E3" s="54" t="s">
        <v>11</v>
      </c>
      <c r="F3" s="55" t="s">
        <v>10</v>
      </c>
      <c r="G3" s="54" t="s">
        <v>11</v>
      </c>
      <c r="H3" s="55" t="s">
        <v>10</v>
      </c>
      <c r="I3" s="54" t="s">
        <v>11</v>
      </c>
      <c r="J3" s="26"/>
    </row>
    <row r="4" spans="1:10" ht="30.55" x14ac:dyDescent="0.35">
      <c r="A4" s="120">
        <v>1</v>
      </c>
      <c r="B4" s="121" t="s">
        <v>40</v>
      </c>
      <c r="C4" s="56">
        <v>0.08</v>
      </c>
      <c r="D4" s="57"/>
      <c r="E4" s="58"/>
      <c r="F4" s="57"/>
      <c r="G4" s="59"/>
      <c r="H4" s="57"/>
      <c r="I4" s="60"/>
      <c r="J4" s="26"/>
    </row>
    <row r="5" spans="1:10" ht="45.85" x14ac:dyDescent="0.35">
      <c r="A5" s="122">
        <v>2</v>
      </c>
      <c r="B5" s="123" t="s">
        <v>59</v>
      </c>
      <c r="C5" s="61">
        <v>0.3</v>
      </c>
      <c r="D5" s="62"/>
      <c r="E5" s="63"/>
      <c r="F5" s="62"/>
      <c r="G5" s="64"/>
      <c r="H5" s="62"/>
      <c r="I5" s="60"/>
      <c r="J5" s="26"/>
    </row>
    <row r="6" spans="1:10" ht="122.2" x14ac:dyDescent="0.35">
      <c r="A6" s="122">
        <v>3</v>
      </c>
      <c r="B6" s="123" t="s">
        <v>52</v>
      </c>
      <c r="C6" s="61">
        <v>0.25</v>
      </c>
      <c r="D6" s="62"/>
      <c r="E6" s="64"/>
      <c r="F6" s="62"/>
      <c r="G6" s="64"/>
      <c r="H6" s="62"/>
      <c r="I6" s="64"/>
      <c r="J6" s="26"/>
    </row>
    <row r="7" spans="1:10" ht="152.75" x14ac:dyDescent="0.35">
      <c r="A7" s="122">
        <v>4</v>
      </c>
      <c r="B7" s="124" t="s">
        <v>41</v>
      </c>
      <c r="C7" s="61">
        <v>7.0000000000000007E-2</v>
      </c>
      <c r="D7" s="62"/>
      <c r="E7" s="64"/>
      <c r="F7" s="62"/>
      <c r="G7" s="64"/>
      <c r="H7" s="65"/>
      <c r="I7" s="64"/>
      <c r="J7" s="26"/>
    </row>
    <row r="8" spans="1:10" ht="31.1" thickBot="1" x14ac:dyDescent="0.4">
      <c r="A8" s="125">
        <v>5</v>
      </c>
      <c r="B8" s="126" t="s">
        <v>42</v>
      </c>
      <c r="C8" s="66">
        <v>0.3</v>
      </c>
      <c r="D8" s="67"/>
      <c r="E8" s="68">
        <f>ראיונות!C10</f>
        <v>0</v>
      </c>
      <c r="F8" s="67"/>
      <c r="G8" s="68">
        <f>ראיונות!E10</f>
        <v>0</v>
      </c>
      <c r="H8" s="67"/>
      <c r="I8" s="68">
        <f>ראיונות!G10</f>
        <v>0</v>
      </c>
      <c r="J8" s="26"/>
    </row>
    <row r="9" spans="1:10" ht="25.65" customHeight="1" thickBot="1" x14ac:dyDescent="0.4">
      <c r="A9" s="93" t="s">
        <v>12</v>
      </c>
      <c r="B9" s="94"/>
      <c r="C9" s="69">
        <f>SUM(C4:C8)</f>
        <v>1</v>
      </c>
      <c r="D9" s="95">
        <f>SUM(E4:E8)</f>
        <v>0</v>
      </c>
      <c r="E9" s="96"/>
      <c r="F9" s="95">
        <f>SUM(G4:G8)</f>
        <v>0</v>
      </c>
      <c r="G9" s="96"/>
      <c r="H9" s="95">
        <f>SUM(I4:I8)</f>
        <v>0</v>
      </c>
      <c r="I9" s="96"/>
      <c r="J9" s="26"/>
    </row>
    <row r="10" spans="1:10" ht="18" x14ac:dyDescent="0.35">
      <c r="A10" s="91" t="s">
        <v>53</v>
      </c>
      <c r="B10" s="70" t="s">
        <v>18</v>
      </c>
      <c r="C10" s="71">
        <v>70</v>
      </c>
      <c r="D10" s="87"/>
      <c r="E10" s="88"/>
      <c r="F10" s="87"/>
      <c r="G10" s="88"/>
      <c r="H10" s="87"/>
      <c r="I10" s="88"/>
      <c r="J10" s="26"/>
    </row>
    <row r="11" spans="1:10" ht="18.55" thickBot="1" x14ac:dyDescent="0.4">
      <c r="A11" s="92"/>
      <c r="B11" s="72" t="s">
        <v>43</v>
      </c>
      <c r="C11" s="73">
        <v>60</v>
      </c>
      <c r="D11" s="89"/>
      <c r="E11" s="90"/>
      <c r="F11" s="89"/>
      <c r="G11" s="90"/>
      <c r="H11" s="89"/>
      <c r="I11" s="90"/>
      <c r="J11" s="26"/>
    </row>
  </sheetData>
  <mergeCells count="19">
    <mergeCell ref="A1:A3"/>
    <mergeCell ref="B1:B3"/>
    <mergeCell ref="D1:E1"/>
    <mergeCell ref="F1:G1"/>
    <mergeCell ref="H1:I1"/>
    <mergeCell ref="D2:E2"/>
    <mergeCell ref="F2:G2"/>
    <mergeCell ref="H2:I2"/>
    <mergeCell ref="H10:I10"/>
    <mergeCell ref="H11:I11"/>
    <mergeCell ref="A10:A11"/>
    <mergeCell ref="A9:B9"/>
    <mergeCell ref="D10:E10"/>
    <mergeCell ref="D11:E11"/>
    <mergeCell ref="F10:G10"/>
    <mergeCell ref="F11:G11"/>
    <mergeCell ref="D9:E9"/>
    <mergeCell ref="F9:G9"/>
    <mergeCell ref="H9:I9"/>
  </mergeCells>
  <pageMargins left="3.937007874015748E-2" right="3.937007874015748E-2" top="3.937007874015748E-2" bottom="3.937007874015748E-2" header="3.937007874015748E-2" footer="3.937007874015748E-2"/>
  <pageSetup paperSize="9" scale="59" orientation="landscape" r:id="rId1"/>
  <ignoredErrors>
    <ignoredError sqref="E8:I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
  <sheetViews>
    <sheetView rightToLeft="1" topLeftCell="A3" zoomScale="90" zoomScaleNormal="90" workbookViewId="0">
      <selection activeCell="A6" sqref="A6"/>
    </sheetView>
  </sheetViews>
  <sheetFormatPr defaultRowHeight="13.65" x14ac:dyDescent="0.25"/>
  <cols>
    <col min="1" max="1" width="78.7265625" bestFit="1" customWidth="1"/>
    <col min="2" max="2" width="6.453125" bestFit="1" customWidth="1"/>
    <col min="3" max="8" width="12.7265625" customWidth="1"/>
  </cols>
  <sheetData>
    <row r="1" spans="1:8" ht="15.85" thickBot="1" x14ac:dyDescent="0.3">
      <c r="A1" s="115"/>
      <c r="B1" s="116"/>
      <c r="C1" s="117"/>
      <c r="D1" s="116"/>
      <c r="E1" s="117"/>
      <c r="F1" s="116"/>
      <c r="G1" s="117"/>
      <c r="H1" s="116"/>
    </row>
    <row r="2" spans="1:8" ht="22.95" customHeight="1" thickBot="1" x14ac:dyDescent="0.3">
      <c r="A2" s="110"/>
      <c r="B2" s="110"/>
      <c r="C2" s="111">
        <v>1</v>
      </c>
      <c r="D2" s="112"/>
      <c r="E2" s="111">
        <v>2</v>
      </c>
      <c r="F2" s="112"/>
      <c r="G2" s="111">
        <v>3</v>
      </c>
      <c r="H2" s="112"/>
    </row>
    <row r="3" spans="1:8" ht="48.55" customHeight="1" thickBot="1" x14ac:dyDescent="0.3">
      <c r="A3" s="74" t="s">
        <v>58</v>
      </c>
      <c r="B3" s="75"/>
      <c r="C3" s="118">
        <f>'תנאי סף'!C2</f>
        <v>0</v>
      </c>
      <c r="D3" s="119"/>
      <c r="E3" s="118">
        <f>'תנאי סף'!D2</f>
        <v>0</v>
      </c>
      <c r="F3" s="119"/>
      <c r="G3" s="118">
        <f>'תנאי סף'!E2</f>
        <v>0</v>
      </c>
      <c r="H3" s="119"/>
    </row>
    <row r="4" spans="1:8" ht="52.25" customHeight="1" thickBot="1" x14ac:dyDescent="0.3">
      <c r="A4" s="74" t="s">
        <v>16</v>
      </c>
      <c r="B4" s="75"/>
      <c r="C4" s="111"/>
      <c r="D4" s="112"/>
      <c r="E4" s="111"/>
      <c r="F4" s="112"/>
      <c r="G4" s="111"/>
      <c r="H4" s="112"/>
    </row>
    <row r="5" spans="1:8" ht="15.85" thickBot="1" x14ac:dyDescent="0.35">
      <c r="A5" s="76" t="s">
        <v>55</v>
      </c>
      <c r="B5" s="18" t="s">
        <v>13</v>
      </c>
      <c r="C5" s="19" t="s">
        <v>14</v>
      </c>
      <c r="D5" s="20" t="s">
        <v>15</v>
      </c>
      <c r="E5" s="19" t="s">
        <v>14</v>
      </c>
      <c r="F5" s="20" t="s">
        <v>15</v>
      </c>
      <c r="G5" s="19" t="s">
        <v>14</v>
      </c>
      <c r="H5" s="20" t="s">
        <v>15</v>
      </c>
    </row>
    <row r="6" spans="1:8" ht="30.55" x14ac:dyDescent="0.25">
      <c r="A6" s="77" t="s">
        <v>35</v>
      </c>
      <c r="B6" s="49">
        <v>7</v>
      </c>
      <c r="C6" s="21"/>
      <c r="D6" s="43"/>
      <c r="E6" s="21"/>
      <c r="F6" s="43"/>
      <c r="G6" s="21"/>
      <c r="H6" s="44"/>
    </row>
    <row r="7" spans="1:8" ht="45.85" x14ac:dyDescent="0.25">
      <c r="A7" s="77" t="s">
        <v>36</v>
      </c>
      <c r="B7" s="49">
        <v>9</v>
      </c>
      <c r="C7" s="22"/>
      <c r="D7" s="29"/>
      <c r="E7" s="22"/>
      <c r="F7" s="29"/>
      <c r="G7" s="22"/>
      <c r="H7" s="45"/>
    </row>
    <row r="8" spans="1:8" ht="61.1" x14ac:dyDescent="0.25">
      <c r="A8" s="77" t="s">
        <v>37</v>
      </c>
      <c r="B8" s="49">
        <v>8</v>
      </c>
      <c r="C8" s="22"/>
      <c r="D8" s="29"/>
      <c r="E8" s="22"/>
      <c r="F8" s="29"/>
      <c r="G8" s="22"/>
      <c r="H8" s="45"/>
    </row>
    <row r="9" spans="1:8" ht="31.1" thickBot="1" x14ac:dyDescent="0.3">
      <c r="A9" s="78" t="s">
        <v>38</v>
      </c>
      <c r="B9" s="50">
        <v>6</v>
      </c>
      <c r="C9" s="46"/>
      <c r="D9" s="47"/>
      <c r="E9" s="46"/>
      <c r="F9" s="47"/>
      <c r="G9" s="46"/>
      <c r="H9" s="48"/>
    </row>
    <row r="10" spans="1:8" ht="18.55" thickBot="1" x14ac:dyDescent="0.4">
      <c r="A10" s="23" t="s">
        <v>17</v>
      </c>
      <c r="B10" s="51">
        <f>SUM(B6:B9)</f>
        <v>30</v>
      </c>
      <c r="C10" s="113">
        <f>SUM(C6:C9)</f>
        <v>0</v>
      </c>
      <c r="D10" s="114"/>
      <c r="E10" s="113">
        <f t="shared" ref="E10" si="0">SUM(E6:E9)</f>
        <v>0</v>
      </c>
      <c r="F10" s="114"/>
      <c r="G10" s="113">
        <f t="shared" ref="G10" si="1">SUM(G6:G9)</f>
        <v>0</v>
      </c>
      <c r="H10" s="114"/>
    </row>
    <row r="11" spans="1:8" ht="14.2" thickBot="1" x14ac:dyDescent="0.3"/>
    <row r="12" spans="1:8" ht="15.85" thickBot="1" x14ac:dyDescent="0.3">
      <c r="A12" s="42"/>
    </row>
  </sheetData>
  <mergeCells count="17">
    <mergeCell ref="G1:H1"/>
    <mergeCell ref="G2:H2"/>
    <mergeCell ref="G3:H3"/>
    <mergeCell ref="G4:H4"/>
    <mergeCell ref="G10:H10"/>
    <mergeCell ref="E1:F1"/>
    <mergeCell ref="E2:F2"/>
    <mergeCell ref="E3:F3"/>
    <mergeCell ref="E4:F4"/>
    <mergeCell ref="E10:F10"/>
    <mergeCell ref="A2:B2"/>
    <mergeCell ref="C2:D2"/>
    <mergeCell ref="C4:D4"/>
    <mergeCell ref="C10:D10"/>
    <mergeCell ref="A1:B1"/>
    <mergeCell ref="C1:D1"/>
    <mergeCell ref="C3:D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rightToLeft="1" workbookViewId="0"/>
  </sheetViews>
  <sheetFormatPr defaultRowHeight="13.65" x14ac:dyDescent="0.25"/>
  <cols>
    <col min="1" max="1" width="5.453125" bestFit="1" customWidth="1"/>
    <col min="2" max="2" width="13.90625" customWidth="1"/>
    <col min="3" max="5" width="17.6328125" customWidth="1"/>
    <col min="15" max="15" width="73.6328125" bestFit="1" customWidth="1"/>
  </cols>
  <sheetData>
    <row r="1" spans="1:5" ht="15.3" x14ac:dyDescent="0.25">
      <c r="A1" s="38"/>
      <c r="B1" s="79" t="s">
        <v>56</v>
      </c>
      <c r="C1" s="39">
        <v>1</v>
      </c>
      <c r="D1" s="39">
        <v>2</v>
      </c>
      <c r="E1" s="39">
        <v>3</v>
      </c>
    </row>
    <row r="2" spans="1:5" ht="15.3" x14ac:dyDescent="0.25">
      <c r="A2" s="38"/>
      <c r="B2" s="80" t="s">
        <v>57</v>
      </c>
      <c r="C2" s="81">
        <f>'תנאי סף'!C2</f>
        <v>0</v>
      </c>
      <c r="D2" s="81">
        <f>'תנאי סף'!D2</f>
        <v>0</v>
      </c>
      <c r="E2" s="81">
        <f>'תנאי סף'!E2</f>
        <v>0</v>
      </c>
    </row>
    <row r="3" spans="1:5" ht="30.55" x14ac:dyDescent="0.25">
      <c r="B3" s="36" t="s">
        <v>22</v>
      </c>
      <c r="C3" s="82"/>
      <c r="D3" s="82"/>
      <c r="E3" s="82"/>
    </row>
    <row r="4" spans="1:5" ht="15.3" x14ac:dyDescent="0.25">
      <c r="B4" s="36" t="s">
        <v>39</v>
      </c>
      <c r="C4" s="40">
        <f>1-C3</f>
        <v>1</v>
      </c>
      <c r="D4" s="40">
        <f t="shared" ref="D4:E4" si="0">1-D3</f>
        <v>1</v>
      </c>
      <c r="E4" s="40">
        <f t="shared" si="0"/>
        <v>1</v>
      </c>
    </row>
    <row r="5" spans="1:5" ht="15.3" x14ac:dyDescent="0.25">
      <c r="B5" s="36" t="s">
        <v>19</v>
      </c>
      <c r="C5" s="41">
        <f>100*MIN($C$4:$E$4)/C4</f>
        <v>100</v>
      </c>
      <c r="D5" s="41">
        <f t="shared" ref="D5:E5" si="1">100*MIN($C$4:$E$4)/D4</f>
        <v>100</v>
      </c>
      <c r="E5" s="41">
        <f t="shared" si="1"/>
        <v>100</v>
      </c>
    </row>
    <row r="6" spans="1:5" ht="14.75" thickBot="1" x14ac:dyDescent="0.35">
      <c r="A6" s="31" t="s">
        <v>13</v>
      </c>
      <c r="B6" s="35"/>
      <c r="C6" s="37"/>
      <c r="D6" s="37"/>
      <c r="E6" s="37"/>
    </row>
    <row r="7" spans="1:5" ht="15.85" thickBot="1" x14ac:dyDescent="0.35">
      <c r="A7" s="32">
        <v>0.7</v>
      </c>
      <c r="B7" s="33" t="s">
        <v>20</v>
      </c>
      <c r="C7" s="34">
        <f>'איכות '!D9</f>
        <v>0</v>
      </c>
      <c r="D7" s="34">
        <f>'איכות '!F9</f>
        <v>0</v>
      </c>
      <c r="E7" s="34">
        <f>'איכות '!H9</f>
        <v>0</v>
      </c>
    </row>
    <row r="8" spans="1:5" ht="15.85" thickBot="1" x14ac:dyDescent="0.35">
      <c r="A8" s="32">
        <v>0.3</v>
      </c>
      <c r="B8" s="83" t="s">
        <v>19</v>
      </c>
      <c r="C8" s="84">
        <f>C5</f>
        <v>100</v>
      </c>
      <c r="D8" s="84">
        <f>D5</f>
        <v>100</v>
      </c>
      <c r="E8" s="84">
        <f>E5</f>
        <v>100</v>
      </c>
    </row>
    <row r="9" spans="1:5" ht="15.85" thickBot="1" x14ac:dyDescent="0.3">
      <c r="B9" s="85" t="s">
        <v>21</v>
      </c>
      <c r="C9" s="86">
        <f>SUMPRODUCT(C7:C8,$A$7:$A$8)</f>
        <v>30</v>
      </c>
      <c r="D9" s="86">
        <f t="shared" ref="D9:E9" si="2">SUMPRODUCT(D7:D8,$A$7:$A$8)</f>
        <v>30</v>
      </c>
      <c r="E9" s="86">
        <f t="shared" si="2"/>
        <v>30</v>
      </c>
    </row>
  </sheetData>
  <pageMargins left="0.7" right="0.7" top="0.75" bottom="0.75" header="0.3" footer="0.3"/>
  <pageSetup paperSize="9" orientation="portrait" r:id="rId1"/>
  <ignoredErrors>
    <ignoredError sqref="C2:E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1FFC57-8EAE-440E-8181-CEA583D6E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C9BE24B-20FE-476B-959D-A1FBEA900825}">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BEA4D73-6734-4142-AE0D-424E97D7E8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1</vt:i4>
      </vt:variant>
    </vt:vector>
  </HeadingPairs>
  <TitlesOfParts>
    <vt:vector size="5" baseType="lpstr">
      <vt:lpstr>תנאי סף</vt:lpstr>
      <vt:lpstr>איכות </vt:lpstr>
      <vt:lpstr>ראיונות</vt:lpstr>
      <vt:lpstr>מחיר</vt:lpstr>
      <vt:lpstr>'תנאי סף'!_Ref397199965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Aharon Haver</dc:creator>
  <cp:lastModifiedBy>שלומי תורג'מן</cp:lastModifiedBy>
  <cp:lastPrinted>2018-12-27T07:06:23Z</cp:lastPrinted>
  <dcterms:created xsi:type="dcterms:W3CDTF">2018-07-31T14:12:37Z</dcterms:created>
  <dcterms:modified xsi:type="dcterms:W3CDTF">2026-10-18T20:33:54Z</dcterms:modified>
</cp:coreProperties>
</file>